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embership\09 Chartered Prof CPD BPEQ\CP_ BPEQ\5. CP Audits\2023 CP Auditees\"/>
    </mc:Choice>
  </mc:AlternateContent>
  <xr:revisionPtr revIDLastSave="0" documentId="8_{A2E71E06-F419-4F52-95CE-DCB43EA7E473}" xr6:coauthVersionLast="47" xr6:coauthVersionMax="47" xr10:uidLastSave="{00000000-0000-0000-0000-000000000000}"/>
  <bookViews>
    <workbookView xWindow="2240" yWindow="2240" windowWidth="16750" windowHeight="9910" xr2:uid="{F2A93FAF-1551-40AC-B5AE-1BB986695E05}"/>
  </bookViews>
  <sheets>
    <sheet name="Form" sheetId="1" r:id="rId1"/>
    <sheet name="Drop Down Lists" sheetId="2" state="hidden" r:id="rId2"/>
  </sheets>
  <definedNames>
    <definedName name="_Hlk36203289" localSheetId="0">Form!#REF!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8" i="1" s="1"/>
  <c r="I32" i="1"/>
  <c r="G32" i="1" s="1"/>
  <c r="I31" i="1"/>
  <c r="G31" i="1" s="1"/>
  <c r="C18" i="1" l="1"/>
  <c r="C31" i="1" l="1"/>
  <c r="C32" i="1"/>
  <c r="C28" i="1"/>
  <c r="I28" i="1" s="1"/>
  <c r="C26" i="1"/>
  <c r="I26" i="1" s="1"/>
  <c r="C27" i="1"/>
  <c r="C29" i="1"/>
  <c r="G28" i="1" l="1"/>
  <c r="H28" i="1"/>
  <c r="I27" i="1"/>
  <c r="G26" i="1"/>
  <c r="H26" i="1" s="1"/>
  <c r="G27" i="1" l="1"/>
  <c r="H27" i="1"/>
  <c r="C36" i="1" l="1"/>
  <c r="C37" i="1" s="1"/>
  <c r="C38" i="1" s="1"/>
</calcChain>
</file>

<file path=xl/sharedStrings.xml><?xml version="1.0" encoding="utf-8"?>
<sst xmlns="http://schemas.openxmlformats.org/spreadsheetml/2006/main" count="62" uniqueCount="54">
  <si>
    <t>Instructions</t>
  </si>
  <si>
    <t>Yes</t>
  </si>
  <si>
    <t>Choose from the drop down list options</t>
  </si>
  <si>
    <t>Discipline</t>
  </si>
  <si>
    <t>Environment</t>
  </si>
  <si>
    <t>Geology</t>
  </si>
  <si>
    <t>Metallurgy</t>
  </si>
  <si>
    <t>Mining Engineering</t>
  </si>
  <si>
    <t>Management</t>
  </si>
  <si>
    <t>Geotechnical (Mining)</t>
  </si>
  <si>
    <t>Social Performance</t>
  </si>
  <si>
    <t>Name</t>
  </si>
  <si>
    <t>Membership Number</t>
  </si>
  <si>
    <t>CAREER BREAK DETAILS (Completed by CP)</t>
  </si>
  <si>
    <t>Have you previously claimed a career break in the period</t>
  </si>
  <si>
    <t xml:space="preserve">to </t>
  </si>
  <si>
    <t>CAREER BREAK TWO-YEARS OR LESS (MAINTAINING CP STATUS) APPLICATION FORM</t>
  </si>
  <si>
    <t>Reason for career break</t>
  </si>
  <si>
    <t>Prolonged Illness</t>
  </si>
  <si>
    <t>CHARTERED PROFESSIONAL (CP) DETAILS (Completed by CP)</t>
  </si>
  <si>
    <t>Chartered Professionals wanting to take an extended career break do not use this form.</t>
  </si>
  <si>
    <t>This form is only for career breaks of two years or less where Chartered Professional status is maintained.</t>
  </si>
  <si>
    <t>Parental/Carer's Leave</t>
  </si>
  <si>
    <t>AusIMM Comments</t>
  </si>
  <si>
    <t>During the career break, Chartered Professionals must still undertake 25 hours of professional development per year and will not be working.</t>
  </si>
  <si>
    <t>Date career break form submitted (dd/mm/yyyy)</t>
  </si>
  <si>
    <t>Audit period</t>
  </si>
  <si>
    <t>End date (dd/mm/yyyy)</t>
  </si>
  <si>
    <t>Start date (dd/mm/yyyy)</t>
  </si>
  <si>
    <t>CAREER BREAK DATES (Completed by CP)</t>
  </si>
  <si>
    <t>Career break dates in the year</t>
  </si>
  <si>
    <t>PREVIOUS CAREER BREAK DATES (Completed by CP)</t>
  </si>
  <si>
    <t>Allowable Months</t>
  </si>
  <si>
    <t>months</t>
  </si>
  <si>
    <t>ADJUSTED PROFESSIONAL DEVELOPMENT (PD) REQUIREMENTS</t>
  </si>
  <si>
    <t>Career break that can be claimed during the audit period</t>
  </si>
  <si>
    <t>Valuation</t>
  </si>
  <si>
    <t>Months Claiming</t>
  </si>
  <si>
    <t>Months Claimed</t>
  </si>
  <si>
    <t>Please leave start date and end date cells blank if no career breaks have been claimed previously</t>
  </si>
  <si>
    <t>Total PD Hours required over the 3 year period</t>
  </si>
  <si>
    <t>Technical Hours for Discipline CPs</t>
  </si>
  <si>
    <t>Form updated on 18 May 2023 (2)</t>
  </si>
  <si>
    <t>Other - Please provide detail below</t>
  </si>
  <si>
    <r>
      <t xml:space="preserve">Additional information
</t>
    </r>
    <r>
      <rPr>
        <i/>
        <sz val="11"/>
        <rFont val="Arial"/>
        <family val="2"/>
      </rPr>
      <t>This field is only mandatory if "Other" is chosen above</t>
    </r>
  </si>
  <si>
    <t>End date of audit period (31/12/yyyy)</t>
  </si>
  <si>
    <t>Date of Decision</t>
  </si>
  <si>
    <t>APPROVAL (To be completed by AusIMM)</t>
  </si>
  <si>
    <t>Not approved</t>
  </si>
  <si>
    <t>Approved</t>
  </si>
  <si>
    <t>Do the previous career break dates match AusIMM records?</t>
  </si>
  <si>
    <t>If the Chartered Professional's career break extends over years in the audit period, please split the dates by year.</t>
  </si>
  <si>
    <t>If the Chartered Professional's career break extends into the next audit period, please complete a form for that period.</t>
  </si>
  <si>
    <t>Cells shaded in white require inputs and a key input is the end date of audit period in cell C17.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</si>
</sst>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d\-mmm\-yy;@"/>
    <numFmt numFmtId="165" formatCode="[$-409]dd/mmm/yyyy;@"/>
    <numFmt numFmtId="166" formatCode="0.0"/>
    <numFmt numFmtId="167" formatCode="yyyy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top"/>
    </xf>
    <xf numFmtId="0" fontId="2" fillId="3" borderId="1" xfId="0" applyFont="1" applyFill="1" applyBorder="1" applyAlignment="1" applyProtection="1">
      <alignment horizontal="left" vertical="top"/>
      <protection locked="0"/>
    </xf>
    <xf numFmtId="1" fontId="2" fillId="3" borderId="1" xfId="0" applyNumberFormat="1" applyFont="1" applyFill="1" applyBorder="1" applyAlignment="1" applyProtection="1">
      <alignment horizontal="left" vertical="top"/>
      <protection locked="0"/>
    </xf>
    <xf numFmtId="164" fontId="2" fillId="3" borderId="1" xfId="0" applyNumberFormat="1" applyFont="1" applyFill="1" applyBorder="1" applyAlignment="1" applyProtection="1">
      <alignment horizontal="center" vertical="top"/>
      <protection locked="0"/>
    </xf>
    <xf numFmtId="165" fontId="2" fillId="3" borderId="1" xfId="0" applyNumberFormat="1" applyFont="1" applyFill="1" applyBorder="1" applyAlignment="1" applyProtection="1">
      <alignment horizontal="center" vertical="top"/>
      <protection locked="0"/>
    </xf>
    <xf numFmtId="1" fontId="2" fillId="3" borderId="2" xfId="0" applyNumberFormat="1" applyFont="1" applyFill="1" applyBorder="1" applyAlignment="1" applyProtection="1">
      <alignment horizontal="center" vertical="top"/>
      <protection locked="0"/>
    </xf>
    <xf numFmtId="0" fontId="2" fillId="2" borderId="0" xfId="0" applyFont="1" applyFill="1"/>
    <xf numFmtId="0" fontId="6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65" fontId="2" fillId="4" borderId="1" xfId="0" applyNumberFormat="1" applyFont="1" applyFill="1" applyBorder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5" fillId="2" borderId="0" xfId="0" applyFont="1" applyFill="1"/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167" fontId="2" fillId="4" borderId="1" xfId="0" applyNumberFormat="1" applyFont="1" applyFill="1" applyBorder="1" applyAlignment="1">
      <alignment horizontal="center" vertical="top"/>
    </xf>
    <xf numFmtId="166" fontId="2" fillId="2" borderId="1" xfId="0" applyNumberFormat="1" applyFont="1" applyFill="1" applyBorder="1" applyAlignment="1">
      <alignment horizontal="center"/>
    </xf>
    <xf numFmtId="0" fontId="8" fillId="2" borderId="0" xfId="0" applyFont="1" applyFill="1"/>
    <xf numFmtId="166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top"/>
    </xf>
    <xf numFmtId="167" fontId="2" fillId="4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167" fontId="5" fillId="2" borderId="0" xfId="0" applyNumberFormat="1" applyFont="1" applyFill="1" applyAlignment="1">
      <alignment vertical="top"/>
    </xf>
    <xf numFmtId="0" fontId="7" fillId="2" borderId="0" xfId="0" applyFont="1" applyFill="1" applyAlignment="1">
      <alignment horizontal="center" vertical="top" wrapText="1"/>
    </xf>
    <xf numFmtId="164" fontId="2" fillId="3" borderId="3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0</xdr:row>
      <xdr:rowOff>66675</xdr:rowOff>
    </xdr:from>
    <xdr:to>
      <xdr:col>6</xdr:col>
      <xdr:colOff>1081974</xdr:colOff>
      <xdr:row>2</xdr:row>
      <xdr:rowOff>5582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15E45B-A564-43CB-AC5E-56F71560C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66675"/>
          <a:ext cx="2215449" cy="843782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304800</xdr:rowOff>
    </xdr:to>
    <xdr:sp macro="" textlink="">
      <xdr:nvSpPr>
        <xdr:cNvPr id="2" name="c9adb0bd-0969-431a-b2b6-02cacee3bc63" descr="Logo.png">
          <a:extLst>
            <a:ext uri="{FF2B5EF4-FFF2-40B4-BE49-F238E27FC236}">
              <a16:creationId xmlns:a16="http://schemas.microsoft.com/office/drawing/2014/main" id="{7C5CD2E5-91DC-4AA6-84E0-EDB12DB6F4EB}"/>
            </a:ext>
          </a:extLst>
        </xdr:cNvPr>
        <xdr:cNvSpPr>
          <a:spLocks noChangeAspect="1" noChangeArrowheads="1"/>
        </xdr:cNvSpPr>
      </xdr:nvSpPr>
      <xdr:spPr bwMode="auto">
        <a:xfrm>
          <a:off x="586740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E3995-DB0A-457E-92F9-D9F8F8FE7178}">
  <sheetPr>
    <pageSetUpPr fitToPage="1"/>
  </sheetPr>
  <dimension ref="A1:I45"/>
  <sheetViews>
    <sheetView tabSelected="1" zoomScaleNormal="100" workbookViewId="0">
      <selection activeCell="C14" sqref="C14"/>
    </sheetView>
  </sheetViews>
  <sheetFormatPr defaultColWidth="9.1796875" defaultRowHeight="14" x14ac:dyDescent="0.3"/>
  <cols>
    <col min="1" max="1" width="9.1796875" style="7" customWidth="1"/>
    <col min="2" max="2" width="56.81640625" style="9" customWidth="1"/>
    <col min="3" max="3" width="25.54296875" style="9" customWidth="1"/>
    <col min="4" max="4" width="3.54296875" style="9" customWidth="1"/>
    <col min="5" max="8" width="17" style="9" customWidth="1"/>
    <col min="9" max="19" width="9.1796875" style="7"/>
    <col min="20" max="20" width="21.453125" style="7" bestFit="1" customWidth="1"/>
    <col min="21" max="21" width="15.7265625" style="7" bestFit="1" customWidth="1"/>
    <col min="22" max="16384" width="9.1796875" style="7"/>
  </cols>
  <sheetData>
    <row r="1" spans="2:8" ht="30" customHeight="1" x14ac:dyDescent="0.3">
      <c r="B1" s="8" t="s">
        <v>42</v>
      </c>
    </row>
    <row r="2" spans="2:8" ht="41.25" customHeight="1" x14ac:dyDescent="0.3"/>
    <row r="3" spans="2:8" ht="40.5" customHeight="1" x14ac:dyDescent="0.3">
      <c r="B3" s="28" t="s">
        <v>16</v>
      </c>
      <c r="C3" s="28"/>
      <c r="D3" s="28"/>
      <c r="E3" s="28"/>
      <c r="F3" s="7"/>
      <c r="G3" s="7"/>
      <c r="H3" s="7"/>
    </row>
    <row r="5" spans="2:8" x14ac:dyDescent="0.3">
      <c r="B5" s="10" t="s">
        <v>0</v>
      </c>
    </row>
    <row r="6" spans="2:8" ht="14.5" x14ac:dyDescent="0.3">
      <c r="B6" s="11" t="s">
        <v>53</v>
      </c>
    </row>
    <row r="7" spans="2:8" ht="14.5" x14ac:dyDescent="0.3">
      <c r="B7" s="11" t="s">
        <v>21</v>
      </c>
    </row>
    <row r="8" spans="2:8" ht="14.5" x14ac:dyDescent="0.3">
      <c r="B8" s="11" t="s">
        <v>20</v>
      </c>
    </row>
    <row r="9" spans="2:8" ht="14.5" x14ac:dyDescent="0.3">
      <c r="B9" s="11" t="s">
        <v>24</v>
      </c>
    </row>
    <row r="10" spans="2:8" ht="14.5" x14ac:dyDescent="0.3">
      <c r="B10" s="11" t="s">
        <v>51</v>
      </c>
    </row>
    <row r="11" spans="2:8" ht="14.5" x14ac:dyDescent="0.3">
      <c r="B11" s="11" t="s">
        <v>52</v>
      </c>
    </row>
    <row r="13" spans="2:8" x14ac:dyDescent="0.3">
      <c r="B13" s="12" t="s">
        <v>19</v>
      </c>
    </row>
    <row r="14" spans="2:8" x14ac:dyDescent="0.3">
      <c r="B14" s="13" t="s">
        <v>11</v>
      </c>
      <c r="C14" s="2"/>
    </row>
    <row r="15" spans="2:8" x14ac:dyDescent="0.3">
      <c r="B15" s="13" t="s">
        <v>12</v>
      </c>
      <c r="C15" s="2"/>
    </row>
    <row r="16" spans="2:8" ht="14.5" x14ac:dyDescent="0.3">
      <c r="B16" s="13" t="s">
        <v>3</v>
      </c>
      <c r="C16" s="3"/>
      <c r="D16" s="11" t="s">
        <v>2</v>
      </c>
      <c r="E16" s="7"/>
      <c r="F16" s="7"/>
      <c r="G16" s="7"/>
      <c r="H16" s="7"/>
    </row>
    <row r="17" spans="1:9" x14ac:dyDescent="0.3">
      <c r="B17" s="13" t="s">
        <v>45</v>
      </c>
      <c r="C17" s="5"/>
      <c r="D17" s="26" t="str">
        <f>IF(C17="","",IF(LEFT(TEXT(C17,"ddmmyyyy"),4)&lt;&gt;"3112","Date is invalid. Please only use 31st December yyyy",""))</f>
        <v/>
      </c>
      <c r="E17" s="7"/>
      <c r="F17" s="7"/>
      <c r="G17" s="7"/>
      <c r="H17" s="7"/>
    </row>
    <row r="18" spans="1:9" ht="14.5" x14ac:dyDescent="0.3">
      <c r="B18" s="14" t="s">
        <v>26</v>
      </c>
      <c r="C18" s="15" t="str">
        <f>IF(C17="","",IF(D17&lt;&gt;"","",DATE(YEAR(C17) - 3, MONTH(C17), DAY(C17))+DAY(1)))</f>
        <v/>
      </c>
      <c r="D18" s="11" t="s">
        <v>15</v>
      </c>
      <c r="E18" s="15" t="str">
        <f>IF(C17="","",IF(D17&lt;&gt;"","",C17))</f>
        <v/>
      </c>
      <c r="F18" s="7"/>
      <c r="G18" s="7"/>
      <c r="H18" s="7"/>
    </row>
    <row r="19" spans="1:9" ht="14.5" x14ac:dyDescent="0.3">
      <c r="B19" s="13" t="s">
        <v>25</v>
      </c>
      <c r="C19" s="4"/>
      <c r="D19" s="11"/>
      <c r="E19" s="7"/>
      <c r="F19" s="7"/>
      <c r="G19" s="7"/>
      <c r="H19" s="7"/>
    </row>
    <row r="20" spans="1:9" ht="14.5" x14ac:dyDescent="0.3">
      <c r="C20" s="16"/>
      <c r="D20" s="11"/>
      <c r="E20" s="7"/>
      <c r="F20" s="7"/>
      <c r="G20" s="7"/>
      <c r="H20" s="7"/>
    </row>
    <row r="21" spans="1:9" x14ac:dyDescent="0.3">
      <c r="B21" s="12" t="s">
        <v>13</v>
      </c>
      <c r="C21" s="16"/>
    </row>
    <row r="22" spans="1:9" ht="14.5" x14ac:dyDescent="0.3">
      <c r="B22" s="13" t="s">
        <v>17</v>
      </c>
      <c r="C22" s="6"/>
      <c r="D22" s="11" t="s">
        <v>2</v>
      </c>
      <c r="E22" s="7"/>
      <c r="F22" s="7"/>
    </row>
    <row r="23" spans="1:9" ht="129.75" customHeight="1" x14ac:dyDescent="0.35">
      <c r="B23" s="14" t="s">
        <v>44</v>
      </c>
      <c r="C23" s="29"/>
      <c r="D23" s="31"/>
      <c r="E23" s="32"/>
      <c r="F23" s="33"/>
    </row>
    <row r="24" spans="1:9" ht="14.5" x14ac:dyDescent="0.3">
      <c r="D24" s="11"/>
      <c r="E24" s="7"/>
      <c r="F24" s="7"/>
    </row>
    <row r="25" spans="1:9" ht="28" x14ac:dyDescent="0.3">
      <c r="A25" s="12"/>
      <c r="B25" s="17" t="s">
        <v>29</v>
      </c>
      <c r="C25" s="12"/>
      <c r="D25" s="12"/>
      <c r="E25" s="18" t="s">
        <v>28</v>
      </c>
      <c r="F25" s="18" t="s">
        <v>27</v>
      </c>
      <c r="G25" s="18" t="s">
        <v>37</v>
      </c>
      <c r="H25" s="18" t="s">
        <v>32</v>
      </c>
    </row>
    <row r="26" spans="1:9" ht="14.5" x14ac:dyDescent="0.3">
      <c r="B26" s="19" t="s">
        <v>30</v>
      </c>
      <c r="C26" s="20" t="str">
        <f>IF(C18="","",C18)</f>
        <v/>
      </c>
      <c r="D26" s="11"/>
      <c r="E26" s="5"/>
      <c r="F26" s="5"/>
      <c r="G26" s="21" t="str">
        <f>IF(E26="","",IF(F26="","",IF(I26="The date range is invalid","",12*(F26-E26)/365)))</f>
        <v/>
      </c>
      <c r="H26" s="21" t="str">
        <f>IF(E26="","",IF(F26="","",IF(I26="The date range is invalid","",MIN(24-SUM(G31:G32),12,G26))))</f>
        <v/>
      </c>
      <c r="I26" s="22" t="str">
        <f>IF(E26="","",IF(F26="","",IF(E26&lt;C26,"The date range is invalid",IF(F26&gt;=C27,"The date range is invalid",IF(E26&gt;F26,"The date range is invalid",IF(E26&gt;=C27,"The date range is invalid",IF(F26&lt;C26,"The date range is invalid","")))))))</f>
        <v/>
      </c>
    </row>
    <row r="27" spans="1:9" ht="14.5" x14ac:dyDescent="0.3">
      <c r="B27" s="19" t="s">
        <v>30</v>
      </c>
      <c r="C27" s="20" t="str">
        <f>IF(C18="","",DATE(YEAR(C18) + 1, MONTH(C18), DAY(C18)))</f>
        <v/>
      </c>
      <c r="D27" s="11"/>
      <c r="E27" s="5"/>
      <c r="F27" s="5"/>
      <c r="G27" s="21" t="str">
        <f t="shared" ref="G27:G28" si="0">IF(E27="","",IF(F27="","",IF(I27="The date range is invalid","",12*(F27-E27)/365)))</f>
        <v/>
      </c>
      <c r="H27" s="21" t="str">
        <f t="shared" ref="H27:H28" si="1">IF(E27="","",IF(F27="","",IF(I27="The date range is invalid","",MIN(24-SUM(G32:G33),12,G27))))</f>
        <v/>
      </c>
      <c r="I27" s="22" t="str">
        <f t="shared" ref="I27:I28" si="2">IF(E27="","",IF(F27="","",IF(E27&lt;C27,"The date range is invalid",IF(F27&gt;=C28,"The date range is invalid",IF(E27&gt;F27,"The date range is invalid",IF(E27&gt;=C28,"The date range is invalid",IF(F27&lt;C27,"The date range is invalid","")))))))</f>
        <v/>
      </c>
    </row>
    <row r="28" spans="1:9" ht="14.5" x14ac:dyDescent="0.3">
      <c r="B28" s="14" t="s">
        <v>30</v>
      </c>
      <c r="C28" s="20" t="str">
        <f>IF(C18="","",DATE(YEAR(C18) + 2, MONTH(C18), DAY(C18)))</f>
        <v/>
      </c>
      <c r="D28" s="11"/>
      <c r="E28" s="5"/>
      <c r="F28" s="5"/>
      <c r="G28" s="21" t="str">
        <f t="shared" si="0"/>
        <v/>
      </c>
      <c r="H28" s="21" t="str">
        <f t="shared" si="1"/>
        <v/>
      </c>
      <c r="I28" s="22" t="str">
        <f t="shared" si="2"/>
        <v/>
      </c>
    </row>
    <row r="29" spans="1:9" ht="14.5" x14ac:dyDescent="0.3">
      <c r="C29" s="20" t="str">
        <f>IF(C18="","",DATE(YEAR(C18) + 3, MONTH(C18), DAY(C18)))</f>
        <v/>
      </c>
      <c r="D29" s="11"/>
      <c r="E29" s="7"/>
      <c r="F29" s="7"/>
      <c r="G29" s="7"/>
      <c r="H29" s="7"/>
    </row>
    <row r="30" spans="1:9" ht="28" x14ac:dyDescent="0.3">
      <c r="A30" s="12"/>
      <c r="B30" s="17" t="s">
        <v>31</v>
      </c>
      <c r="C30" s="27"/>
      <c r="D30" s="12"/>
      <c r="E30" s="18" t="s">
        <v>28</v>
      </c>
      <c r="F30" s="18" t="s">
        <v>27</v>
      </c>
      <c r="G30" s="18" t="s">
        <v>38</v>
      </c>
      <c r="H30" s="7"/>
    </row>
    <row r="31" spans="1:9" ht="14.25" customHeight="1" x14ac:dyDescent="0.3">
      <c r="B31" s="19" t="s">
        <v>14</v>
      </c>
      <c r="C31" s="20" t="str">
        <f>IF(C18="","",DATE(YEAR(C18) - 2, MONTH(C18), DAY(C18)))</f>
        <v/>
      </c>
      <c r="D31" s="11"/>
      <c r="E31" s="5"/>
      <c r="F31" s="5"/>
      <c r="G31" s="21" t="str">
        <f t="shared" ref="G31:G32" si="3">IF(E31="","",IF(F31="","",IF(I31="The date range is invalid","",12*(F31-E31)/365)))</f>
        <v/>
      </c>
      <c r="H31" s="7"/>
      <c r="I31" s="22" t="str">
        <f t="shared" ref="I31" si="4">IF(E31="","",IF(F31="","",IF(E31&lt;C31,"The date range is invalid",IF(F31&gt;=C32,"The date range is invalid",IF(E31&gt;F31,"The date range is invalid",IF(E31&gt;=C32,"The date range is invalid",IF(F31&lt;C31,"The date range is invalid","")))))))</f>
        <v/>
      </c>
    </row>
    <row r="32" spans="1:9" ht="14.25" customHeight="1" x14ac:dyDescent="0.3">
      <c r="B32" s="14" t="s">
        <v>14</v>
      </c>
      <c r="C32" s="20" t="str">
        <f>IF(C18="","",DATE(YEAR(C18) - 1, MONTH(C18), DAY(C18)))</f>
        <v/>
      </c>
      <c r="D32" s="11"/>
      <c r="E32" s="5"/>
      <c r="F32" s="5"/>
      <c r="G32" s="21" t="str">
        <f t="shared" si="3"/>
        <v/>
      </c>
      <c r="H32" s="7"/>
      <c r="I32" s="22" t="str">
        <f>IF(E32="","",IF(F32="","",IF(E32&lt;C32,"The date range is invalid",IF(F32&gt;=C26,"The date range is invalid",IF(E32&gt;F32,"The date range is invalid",IF(E32&gt;=C26,"The date range is invalid",IF(F32&lt;C32,"The date range is invalid","")))))))</f>
        <v/>
      </c>
    </row>
    <row r="33" spans="2:9" ht="14.25" customHeight="1" x14ac:dyDescent="0.3">
      <c r="B33" s="11" t="s">
        <v>39</v>
      </c>
      <c r="C33" s="25"/>
      <c r="D33" s="11"/>
      <c r="E33" s="25"/>
      <c r="F33" s="25"/>
      <c r="G33" s="25"/>
      <c r="H33" s="7"/>
      <c r="I33" s="22"/>
    </row>
    <row r="34" spans="2:9" x14ac:dyDescent="0.3">
      <c r="D34" s="25"/>
      <c r="E34" s="25"/>
      <c r="F34" s="25"/>
      <c r="G34" s="25"/>
      <c r="H34" s="25"/>
      <c r="I34" s="25"/>
    </row>
    <row r="35" spans="2:9" x14ac:dyDescent="0.3">
      <c r="B35" s="12" t="s">
        <v>34</v>
      </c>
    </row>
    <row r="36" spans="2:9" x14ac:dyDescent="0.3">
      <c r="B36" s="13" t="s">
        <v>35</v>
      </c>
      <c r="C36" s="23">
        <f>MIN(G26,H26)+MIN(G27,H27)+MIN(G28,H28)</f>
        <v>0</v>
      </c>
      <c r="D36" s="9" t="s">
        <v>33</v>
      </c>
    </row>
    <row r="37" spans="2:9" x14ac:dyDescent="0.3">
      <c r="B37" s="13" t="s">
        <v>40</v>
      </c>
      <c r="C37" s="23">
        <f>((36-C36)/12)*50+((C36/12)*25)</f>
        <v>150</v>
      </c>
      <c r="F37" s="7"/>
    </row>
    <row r="38" spans="2:9" x14ac:dyDescent="0.3">
      <c r="B38" s="13" t="s">
        <v>41</v>
      </c>
      <c r="C38" s="23">
        <f>C37*50%</f>
        <v>75</v>
      </c>
    </row>
    <row r="40" spans="2:9" x14ac:dyDescent="0.3">
      <c r="B40" s="12" t="s">
        <v>47</v>
      </c>
    </row>
    <row r="41" spans="2:9" ht="14.5" x14ac:dyDescent="0.3">
      <c r="B41" s="9" t="s">
        <v>50</v>
      </c>
      <c r="C41" s="3"/>
      <c r="D41" s="11" t="s">
        <v>2</v>
      </c>
    </row>
    <row r="42" spans="2:9" ht="14.5" x14ac:dyDescent="0.3">
      <c r="B42" s="12"/>
      <c r="C42" s="3"/>
      <c r="D42" s="11" t="s">
        <v>2</v>
      </c>
      <c r="E42" s="7"/>
    </row>
    <row r="43" spans="2:9" x14ac:dyDescent="0.3">
      <c r="B43" s="24" t="s">
        <v>46</v>
      </c>
      <c r="C43" s="4"/>
    </row>
    <row r="44" spans="2:9" x14ac:dyDescent="0.3">
      <c r="B44" s="9" t="s">
        <v>23</v>
      </c>
    </row>
    <row r="45" spans="2:9" ht="105" customHeight="1" x14ac:dyDescent="0.3">
      <c r="B45" s="29"/>
      <c r="C45" s="30"/>
    </row>
  </sheetData>
  <sheetProtection sheet="1" formatCells="0" formatColumns="0" formatRows="0"/>
  <mergeCells count="3">
    <mergeCell ref="B3:E3"/>
    <mergeCell ref="B45:C45"/>
    <mergeCell ref="C23:F23"/>
  </mergeCells>
  <pageMargins left="0.7" right="0.7" top="0.75" bottom="0.75" header="0.3" footer="0.3"/>
  <pageSetup paperSize="9" scale="26" fitToHeight="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96ABC40-B122-4E4F-87D8-FEAE75F862F9}">
          <x14:formula1>
            <xm:f>'Drop Down Lists'!$A$1:$A$9</xm:f>
          </x14:formula1>
          <xm:sqref>C16</xm:sqref>
        </x14:dataValidation>
        <x14:dataValidation type="list" allowBlank="1" showInputMessage="1" showErrorMessage="1" xr:uid="{18DF9573-23CE-4B01-A911-7AE09F8C1A6C}">
          <x14:formula1>
            <xm:f>'Drop Down Lists'!$B$1:$B$4</xm:f>
          </x14:formula1>
          <xm:sqref>C22</xm:sqref>
        </x14:dataValidation>
        <x14:dataValidation type="list" allowBlank="1" showInputMessage="1" showErrorMessage="1" xr:uid="{B1D768C0-4838-42A5-B230-A074A7811735}">
          <x14:formula1>
            <xm:f>'Drop Down Lists'!$D$1:$D$3</xm:f>
          </x14:formula1>
          <xm:sqref>C42</xm:sqref>
        </x14:dataValidation>
        <x14:dataValidation type="list" allowBlank="1" showInputMessage="1" showErrorMessage="1" xr:uid="{92C85332-42F5-4D21-9358-FAE16345A433}">
          <x14:formula1>
            <xm:f>'Drop Down Lists'!$C$1:$C$2</xm:f>
          </x14:formula1>
          <xm:sqref>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9A6B2-F83E-49B6-9C51-863B1CEA59EA}">
  <dimension ref="A2:D9"/>
  <sheetViews>
    <sheetView workbookViewId="0"/>
  </sheetViews>
  <sheetFormatPr defaultColWidth="9.1796875" defaultRowHeight="14.5" x14ac:dyDescent="0.35"/>
  <cols>
    <col min="1" max="1" width="20.81640625" style="1" customWidth="1"/>
    <col min="2" max="2" width="33.1796875" style="1" bestFit="1" customWidth="1"/>
    <col min="3" max="3" width="20.54296875" style="1" customWidth="1"/>
    <col min="4" max="4" width="13.26953125" style="1" bestFit="1" customWidth="1"/>
    <col min="5" max="6" width="54.7265625" style="1" customWidth="1"/>
    <col min="7" max="7" width="3" style="1" customWidth="1"/>
    <col min="8" max="8" width="38.7265625" style="1" customWidth="1"/>
    <col min="9" max="9" width="3" style="1" bestFit="1" customWidth="1"/>
    <col min="10" max="10" width="58.1796875" style="1" customWidth="1"/>
    <col min="11" max="11" width="3" style="1" bestFit="1" customWidth="1"/>
    <col min="12" max="16384" width="9.1796875" style="1"/>
  </cols>
  <sheetData>
    <row r="2" spans="1:4" x14ac:dyDescent="0.35">
      <c r="A2" s="1" t="s">
        <v>4</v>
      </c>
      <c r="B2" t="s">
        <v>22</v>
      </c>
      <c r="C2" t="s">
        <v>1</v>
      </c>
      <c r="D2" s="1" t="s">
        <v>49</v>
      </c>
    </row>
    <row r="3" spans="1:4" x14ac:dyDescent="0.35">
      <c r="A3" s="1" t="s">
        <v>5</v>
      </c>
      <c r="B3" s="1" t="s">
        <v>18</v>
      </c>
      <c r="D3" s="1" t="s">
        <v>48</v>
      </c>
    </row>
    <row r="4" spans="1:4" x14ac:dyDescent="0.35">
      <c r="A4" s="1" t="s">
        <v>6</v>
      </c>
      <c r="B4" s="1" t="s">
        <v>43</v>
      </c>
    </row>
    <row r="5" spans="1:4" x14ac:dyDescent="0.35">
      <c r="A5" s="1" t="s">
        <v>7</v>
      </c>
    </row>
    <row r="6" spans="1:4" x14ac:dyDescent="0.35">
      <c r="A6" s="1" t="s">
        <v>8</v>
      </c>
    </row>
    <row r="7" spans="1:4" x14ac:dyDescent="0.35">
      <c r="A7" s="1" t="s">
        <v>9</v>
      </c>
    </row>
    <row r="8" spans="1:4" x14ac:dyDescent="0.35">
      <c r="A8" s="1" t="s">
        <v>10</v>
      </c>
    </row>
    <row r="9" spans="1:4" x14ac:dyDescent="0.35">
      <c r="A9" s="1" t="s">
        <v>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Drop Down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Bray</dc:creator>
  <cp:lastModifiedBy>Elissa Rontani</cp:lastModifiedBy>
  <cp:lastPrinted>2021-10-11T23:05:34Z</cp:lastPrinted>
  <dcterms:created xsi:type="dcterms:W3CDTF">2021-10-05T10:14:58Z</dcterms:created>
  <dcterms:modified xsi:type="dcterms:W3CDTF">2023-05-19T04:15:28Z</dcterms:modified>
</cp:coreProperties>
</file>